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T" sheetId="1" r:id="rId1"/>
    <sheet name="Logs" sheetId="2" r:id="rId2"/>
  </sheets>
  <calcPr calcId="152511"/>
</workbook>
</file>

<file path=xl/calcChain.xml><?xml version="1.0" encoding="utf-8"?>
<calcChain xmlns="http://schemas.openxmlformats.org/spreadsheetml/2006/main">
  <c r="D24" i="1" l="1"/>
  <c r="D23" i="1"/>
  <c r="F7" i="1"/>
  <c r="F24" i="1" l="1"/>
  <c r="G24" i="1" s="1"/>
  <c r="F23" i="1"/>
  <c r="G23" i="1" s="1"/>
  <c r="E24" i="1"/>
  <c r="E23" i="1"/>
  <c r="F19" i="1"/>
  <c r="C19" i="1"/>
  <c r="G25" i="1" l="1"/>
  <c r="C12" i="1"/>
  <c r="F13" i="1" s="1"/>
</calcChain>
</file>

<file path=xl/sharedStrings.xml><?xml version="1.0" encoding="utf-8"?>
<sst xmlns="http://schemas.openxmlformats.org/spreadsheetml/2006/main" count="177" uniqueCount="72">
  <si>
    <t>Independent Stock (X)</t>
  </si>
  <si>
    <t>Dependent Stock (Y)</t>
  </si>
  <si>
    <t>Tata Motors DVR</t>
  </si>
  <si>
    <t>Beta</t>
  </si>
  <si>
    <t>Intercept</t>
  </si>
  <si>
    <t>Regression Parameters</t>
  </si>
  <si>
    <t>Sector</t>
  </si>
  <si>
    <t>Auto 4 wheeler</t>
  </si>
  <si>
    <t>Residual</t>
  </si>
  <si>
    <t>Spot of X</t>
  </si>
  <si>
    <t>Spot of Y</t>
  </si>
  <si>
    <t>Sigma</t>
  </si>
  <si>
    <t>Z-Score</t>
  </si>
  <si>
    <t xml:space="preserve">Trade Executed </t>
  </si>
  <si>
    <t>Fut (X)</t>
  </si>
  <si>
    <t>Fut (y)</t>
  </si>
  <si>
    <t>Tata Motors</t>
  </si>
  <si>
    <t>Current Values</t>
  </si>
  <si>
    <t>Position Tracker</t>
  </si>
  <si>
    <t xml:space="preserve">Signal </t>
  </si>
  <si>
    <t xml:space="preserve">Date </t>
  </si>
  <si>
    <t>10th May 2018</t>
  </si>
  <si>
    <t>Date</t>
  </si>
  <si>
    <t>14th May 2018</t>
  </si>
  <si>
    <t>P&amp;L</t>
  </si>
  <si>
    <t>Stock</t>
  </si>
  <si>
    <t>Position</t>
  </si>
  <si>
    <t>Lot Size</t>
  </si>
  <si>
    <t>Long</t>
  </si>
  <si>
    <t>Short</t>
  </si>
  <si>
    <t>Trade Price</t>
  </si>
  <si>
    <t xml:space="preserve">Current Price </t>
  </si>
  <si>
    <t>Total</t>
  </si>
  <si>
    <t>Pair Data</t>
  </si>
  <si>
    <t>For Beta Nutrality</t>
  </si>
  <si>
    <t>Lot size of X</t>
  </si>
  <si>
    <t>Lot size of Y</t>
  </si>
  <si>
    <t>For 1 lot of Y</t>
  </si>
  <si>
    <t>Tata Motors (Y)</t>
  </si>
  <si>
    <t>Tata Motors DVR (X)</t>
  </si>
  <si>
    <t xml:space="preserve">Instructions: </t>
  </si>
  <si>
    <t>1) Initiate the trade when Z-Score is above +2.5 or below -2.5</t>
  </si>
  <si>
    <t>2) SL is when Z -Score hits +3 or -3</t>
  </si>
  <si>
    <t>3) Target is +1 or -1</t>
  </si>
  <si>
    <t xml:space="preserve">Logs </t>
  </si>
  <si>
    <t>16th May</t>
  </si>
  <si>
    <t>17th May</t>
  </si>
  <si>
    <t>Logs</t>
  </si>
  <si>
    <t>18th May</t>
  </si>
  <si>
    <t>21th May</t>
  </si>
  <si>
    <t>22nd May</t>
  </si>
  <si>
    <t>23rd May</t>
  </si>
  <si>
    <t>Time</t>
  </si>
  <si>
    <t>9.45 AM</t>
  </si>
  <si>
    <t>9.40 AM</t>
  </si>
  <si>
    <t>11.30 AM</t>
  </si>
  <si>
    <t>9.20 AM</t>
  </si>
  <si>
    <t>9.30 AM</t>
  </si>
  <si>
    <t>10.17 AM</t>
  </si>
  <si>
    <t>10.45 AM</t>
  </si>
  <si>
    <t>3.00 PM</t>
  </si>
  <si>
    <t>11.00 AM</t>
  </si>
  <si>
    <t>12.20 PM</t>
  </si>
  <si>
    <t>12.30 PM</t>
  </si>
  <si>
    <t>3.30 PM</t>
  </si>
  <si>
    <t>2.00 PM</t>
  </si>
  <si>
    <t>12.00 AM</t>
  </si>
  <si>
    <t>1.35 PM</t>
  </si>
  <si>
    <t>1.45 PM</t>
  </si>
  <si>
    <t>3.20 PM</t>
  </si>
  <si>
    <t>1.50 PM</t>
  </si>
  <si>
    <t>23rd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</si>
</sst>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0" fontId="1" fillId="0" borderId="7" xfId="0" applyFont="1" applyBorder="1"/>
    <xf numFmtId="0" fontId="0" fillId="0" borderId="0" xfId="0" applyFont="1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right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8" xfId="0" applyFont="1" applyFill="1" applyBorder="1"/>
    <xf numFmtId="0" fontId="5" fillId="3" borderId="10" xfId="0" applyFont="1" applyFill="1" applyBorder="1"/>
    <xf numFmtId="0" fontId="5" fillId="2" borderId="0" xfId="0" applyFont="1" applyFill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right"/>
    </xf>
    <xf numFmtId="18" fontId="0" fillId="0" borderId="4" xfId="0" applyNumberFormat="1" applyBorder="1" applyAlignment="1">
      <alignment horizontal="right"/>
    </xf>
    <xf numFmtId="0" fontId="5" fillId="4" borderId="7" xfId="0" applyFont="1" applyFill="1" applyBorder="1"/>
    <xf numFmtId="0" fontId="4" fillId="0" borderId="7" xfId="0" applyFont="1" applyBorder="1"/>
    <xf numFmtId="0" fontId="1" fillId="4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/>
  </sheetViews>
  <sheetFormatPr defaultRowHeight="14.4" x14ac:dyDescent="0.3"/>
  <cols>
    <col min="1" max="1" width="2" customWidth="1"/>
    <col min="2" max="2" width="20.5546875" customWidth="1"/>
    <col min="3" max="3" width="15.109375" bestFit="1" customWidth="1"/>
    <col min="4" max="4" width="7.88671875" customWidth="1"/>
    <col min="5" max="5" width="11.21875" customWidth="1"/>
    <col min="6" max="6" width="16.44140625" customWidth="1"/>
  </cols>
  <sheetData>
    <row r="1" spans="1:6" ht="18" x14ac:dyDescent="0.35">
      <c r="A1" s="16" t="s">
        <v>18</v>
      </c>
    </row>
    <row r="2" spans="1:6" ht="7.2" customHeight="1" x14ac:dyDescent="0.3"/>
    <row r="3" spans="1:6" ht="4.8" customHeight="1" x14ac:dyDescent="0.3"/>
    <row r="4" spans="1:6" x14ac:dyDescent="0.3">
      <c r="B4" s="14" t="s">
        <v>33</v>
      </c>
      <c r="E4" s="14" t="s">
        <v>34</v>
      </c>
    </row>
    <row r="5" spans="1:6" x14ac:dyDescent="0.3">
      <c r="B5" s="1" t="s">
        <v>0</v>
      </c>
      <c r="C5" s="2" t="s">
        <v>2</v>
      </c>
      <c r="E5" s="1" t="s">
        <v>35</v>
      </c>
      <c r="F5" s="2">
        <v>2500</v>
      </c>
    </row>
    <row r="6" spans="1:6" x14ac:dyDescent="0.3">
      <c r="B6" s="3" t="s">
        <v>1</v>
      </c>
      <c r="C6" s="4" t="s">
        <v>16</v>
      </c>
      <c r="E6" s="3" t="s">
        <v>36</v>
      </c>
      <c r="F6" s="4">
        <v>1500</v>
      </c>
    </row>
    <row r="7" spans="1:6" x14ac:dyDescent="0.3">
      <c r="B7" s="5" t="s">
        <v>6</v>
      </c>
      <c r="C7" s="6" t="s">
        <v>7</v>
      </c>
      <c r="E7" s="5" t="s">
        <v>37</v>
      </c>
      <c r="F7" s="6">
        <f>F6*C10</f>
        <v>2400</v>
      </c>
    </row>
    <row r="8" spans="1:6" x14ac:dyDescent="0.3">
      <c r="B8" s="7"/>
      <c r="C8" s="7"/>
    </row>
    <row r="9" spans="1:6" x14ac:dyDescent="0.3">
      <c r="B9" s="14" t="s">
        <v>5</v>
      </c>
      <c r="E9" s="15" t="s">
        <v>19</v>
      </c>
      <c r="F9" s="7"/>
    </row>
    <row r="10" spans="1:6" x14ac:dyDescent="0.3">
      <c r="B10" s="8" t="s">
        <v>3</v>
      </c>
      <c r="C10" s="8">
        <v>1.6</v>
      </c>
      <c r="E10" s="10" t="s">
        <v>20</v>
      </c>
      <c r="F10" s="11" t="s">
        <v>21</v>
      </c>
    </row>
    <row r="11" spans="1:6" x14ac:dyDescent="0.3">
      <c r="B11" s="8" t="s">
        <v>4</v>
      </c>
      <c r="C11" s="8">
        <v>35.19923</v>
      </c>
      <c r="E11" s="8" t="s">
        <v>9</v>
      </c>
      <c r="F11" s="8">
        <v>198.6</v>
      </c>
    </row>
    <row r="12" spans="1:6" x14ac:dyDescent="0.3">
      <c r="B12" s="8" t="s">
        <v>8</v>
      </c>
      <c r="C12" s="8">
        <f>F12-(C10*F11)-C11</f>
        <v>-19.359229999999968</v>
      </c>
      <c r="E12" s="8" t="s">
        <v>10</v>
      </c>
      <c r="F12" s="8">
        <v>333.6</v>
      </c>
    </row>
    <row r="13" spans="1:6" x14ac:dyDescent="0.3">
      <c r="B13" s="8" t="s">
        <v>11</v>
      </c>
      <c r="C13" s="8">
        <v>7.56</v>
      </c>
      <c r="E13" s="8" t="s">
        <v>12</v>
      </c>
      <c r="F13" s="8">
        <f>C12/C13</f>
        <v>-2.5607447089947049</v>
      </c>
    </row>
    <row r="15" spans="1:6" x14ac:dyDescent="0.3">
      <c r="B15" s="14" t="s">
        <v>13</v>
      </c>
      <c r="E15" s="14" t="s">
        <v>17</v>
      </c>
    </row>
    <row r="16" spans="1:6" x14ac:dyDescent="0.3">
      <c r="B16" s="8" t="s">
        <v>22</v>
      </c>
      <c r="C16" s="9" t="s">
        <v>23</v>
      </c>
      <c r="E16" s="8" t="s">
        <v>20</v>
      </c>
      <c r="F16" s="17" t="s">
        <v>71</v>
      </c>
    </row>
    <row r="17" spans="2:7" x14ac:dyDescent="0.3">
      <c r="B17" s="8" t="s">
        <v>14</v>
      </c>
      <c r="C17" s="8">
        <v>194.65</v>
      </c>
      <c r="E17" s="8" t="s">
        <v>14</v>
      </c>
      <c r="F17" s="30">
        <v>178.85</v>
      </c>
    </row>
    <row r="18" spans="2:7" x14ac:dyDescent="0.3">
      <c r="B18" s="8" t="s">
        <v>15</v>
      </c>
      <c r="C18" s="8">
        <v>331.65</v>
      </c>
      <c r="E18" s="8" t="s">
        <v>15</v>
      </c>
      <c r="F18" s="30">
        <v>314.64999999999998</v>
      </c>
    </row>
    <row r="19" spans="2:7" x14ac:dyDescent="0.3">
      <c r="B19" s="8" t="s">
        <v>12</v>
      </c>
      <c r="C19" s="8">
        <f>(C18-(C17*C10)-C11)/C13</f>
        <v>-1.9827023809523914</v>
      </c>
      <c r="E19" s="8" t="s">
        <v>12</v>
      </c>
      <c r="F19" s="29">
        <f>(F18-(F17*C10)-C11)/C13</f>
        <v>-0.88746428571429203</v>
      </c>
    </row>
    <row r="21" spans="2:7" x14ac:dyDescent="0.3">
      <c r="B21" s="14" t="s">
        <v>24</v>
      </c>
    </row>
    <row r="22" spans="2:7" x14ac:dyDescent="0.3">
      <c r="B22" s="12" t="s">
        <v>25</v>
      </c>
      <c r="C22" s="12" t="s">
        <v>26</v>
      </c>
      <c r="D22" s="12" t="s">
        <v>27</v>
      </c>
      <c r="E22" s="12" t="s">
        <v>30</v>
      </c>
      <c r="F22" s="12" t="s">
        <v>31</v>
      </c>
      <c r="G22" s="12" t="s">
        <v>24</v>
      </c>
    </row>
    <row r="23" spans="2:7" x14ac:dyDescent="0.3">
      <c r="B23" s="8" t="s">
        <v>38</v>
      </c>
      <c r="C23" s="8" t="s">
        <v>28</v>
      </c>
      <c r="D23" s="8">
        <f>F6</f>
        <v>1500</v>
      </c>
      <c r="E23" s="8">
        <f>C18</f>
        <v>331.65</v>
      </c>
      <c r="F23" s="8">
        <f>F18</f>
        <v>314.64999999999998</v>
      </c>
      <c r="G23" s="8">
        <f>IF(C23="Long",((F23-E23)*D23),((E23-F23)*D23))</f>
        <v>-25500</v>
      </c>
    </row>
    <row r="24" spans="2:7" x14ac:dyDescent="0.3">
      <c r="B24" s="8" t="s">
        <v>39</v>
      </c>
      <c r="C24" s="8" t="s">
        <v>29</v>
      </c>
      <c r="D24" s="8">
        <f>F5</f>
        <v>2500</v>
      </c>
      <c r="E24" s="8">
        <f>C17</f>
        <v>194.65</v>
      </c>
      <c r="F24" s="8">
        <f>F17</f>
        <v>178.85</v>
      </c>
      <c r="G24" s="8">
        <f>IF(C24="short",((E24-F24)*D24),((F24-E24)*D24))</f>
        <v>39500.000000000029</v>
      </c>
    </row>
    <row r="25" spans="2:7" x14ac:dyDescent="0.3">
      <c r="B25" s="32" t="s">
        <v>32</v>
      </c>
      <c r="C25" s="33"/>
      <c r="D25" s="33"/>
      <c r="E25" s="33"/>
      <c r="F25" s="34"/>
      <c r="G25" s="31">
        <f>SUM(G23:G24)</f>
        <v>14000.000000000029</v>
      </c>
    </row>
    <row r="27" spans="2:7" x14ac:dyDescent="0.3">
      <c r="B27" s="14" t="s">
        <v>40</v>
      </c>
    </row>
    <row r="28" spans="2:7" x14ac:dyDescent="0.3">
      <c r="B28" t="s">
        <v>41</v>
      </c>
    </row>
    <row r="29" spans="2:7" x14ac:dyDescent="0.3">
      <c r="B29" s="13" t="s">
        <v>42</v>
      </c>
    </row>
    <row r="30" spans="2:7" x14ac:dyDescent="0.3">
      <c r="B30" s="13" t="s">
        <v>43</v>
      </c>
    </row>
  </sheetData>
  <mergeCells count="1">
    <mergeCell ref="B25:F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6"/>
  <sheetViews>
    <sheetView showGridLines="0" workbookViewId="0">
      <selection activeCell="J29" sqref="J29"/>
    </sheetView>
  </sheetViews>
  <sheetFormatPr defaultRowHeight="14.4" x14ac:dyDescent="0.3"/>
  <cols>
    <col min="1" max="1" width="1.44140625" customWidth="1"/>
    <col min="4" max="4" width="3.44140625" customWidth="1"/>
    <col min="7" max="7" width="3.5546875" customWidth="1"/>
    <col min="10" max="10" width="3.44140625" customWidth="1"/>
    <col min="13" max="13" width="3.33203125" customWidth="1"/>
    <col min="16" max="16" width="3.33203125" customWidth="1"/>
    <col min="19" max="19" width="1.5546875" customWidth="1"/>
  </cols>
  <sheetData>
    <row r="2" spans="2:18" x14ac:dyDescent="0.3">
      <c r="B2" s="20" t="s">
        <v>44</v>
      </c>
      <c r="C2" s="21" t="s">
        <v>45</v>
      </c>
      <c r="D2" s="22"/>
      <c r="E2" s="18" t="s">
        <v>44</v>
      </c>
      <c r="F2" s="19" t="s">
        <v>46</v>
      </c>
      <c r="G2" s="22"/>
      <c r="H2" s="18" t="s">
        <v>47</v>
      </c>
      <c r="I2" s="19" t="s">
        <v>48</v>
      </c>
      <c r="J2" s="22"/>
      <c r="K2" s="18" t="s">
        <v>47</v>
      </c>
      <c r="L2" s="19" t="s">
        <v>49</v>
      </c>
      <c r="M2" s="22"/>
      <c r="N2" s="18" t="s">
        <v>47</v>
      </c>
      <c r="O2" s="19" t="s">
        <v>50</v>
      </c>
      <c r="P2" s="22"/>
      <c r="Q2" s="18" t="s">
        <v>47</v>
      </c>
      <c r="R2" s="19" t="s">
        <v>51</v>
      </c>
    </row>
    <row r="3" spans="2:18" x14ac:dyDescent="0.3">
      <c r="B3" s="25" t="s">
        <v>52</v>
      </c>
      <c r="C3" s="23" t="s">
        <v>53</v>
      </c>
      <c r="E3" s="25" t="s">
        <v>52</v>
      </c>
      <c r="F3" s="23" t="s">
        <v>54</v>
      </c>
      <c r="G3" s="27"/>
      <c r="H3" s="25" t="s">
        <v>52</v>
      </c>
      <c r="I3" s="23" t="s">
        <v>55</v>
      </c>
      <c r="J3" s="27"/>
      <c r="K3" s="25" t="s">
        <v>52</v>
      </c>
      <c r="L3" s="23" t="s">
        <v>56</v>
      </c>
      <c r="M3" s="27"/>
      <c r="N3" s="25" t="s">
        <v>52</v>
      </c>
      <c r="O3" s="23" t="s">
        <v>57</v>
      </c>
      <c r="P3" s="27"/>
      <c r="Q3" s="25" t="s">
        <v>52</v>
      </c>
      <c r="R3" s="28" t="s">
        <v>58</v>
      </c>
    </row>
    <row r="4" spans="2:18" x14ac:dyDescent="0.3">
      <c r="B4" s="25" t="s">
        <v>14</v>
      </c>
      <c r="C4" s="23">
        <v>181.25</v>
      </c>
      <c r="E4" s="25" t="s">
        <v>14</v>
      </c>
      <c r="F4" s="23">
        <v>182.45</v>
      </c>
      <c r="G4" s="27"/>
      <c r="H4" s="25" t="s">
        <v>14</v>
      </c>
      <c r="I4" s="23">
        <v>183</v>
      </c>
      <c r="J4" s="27"/>
      <c r="K4" s="25" t="s">
        <v>14</v>
      </c>
      <c r="L4" s="23">
        <v>179.25</v>
      </c>
      <c r="M4" s="27"/>
      <c r="N4" s="25" t="s">
        <v>14</v>
      </c>
      <c r="O4" s="23">
        <v>174.1</v>
      </c>
      <c r="P4" s="27"/>
      <c r="Q4" s="25" t="s">
        <v>14</v>
      </c>
      <c r="R4" s="23">
        <v>178.7</v>
      </c>
    </row>
    <row r="5" spans="2:18" x14ac:dyDescent="0.3">
      <c r="B5" s="25" t="s">
        <v>15</v>
      </c>
      <c r="C5" s="23">
        <v>311.39999999999998</v>
      </c>
      <c r="E5" s="25" t="s">
        <v>15</v>
      </c>
      <c r="F5" s="23">
        <v>311.64999999999998</v>
      </c>
      <c r="G5" s="27"/>
      <c r="H5" s="25" t="s">
        <v>15</v>
      </c>
      <c r="I5" s="23">
        <v>309.89999999999998</v>
      </c>
      <c r="J5" s="27"/>
      <c r="K5" s="25" t="s">
        <v>15</v>
      </c>
      <c r="L5" s="23">
        <v>306.7</v>
      </c>
      <c r="M5" s="27"/>
      <c r="N5" s="25" t="s">
        <v>15</v>
      </c>
      <c r="O5" s="23">
        <v>300</v>
      </c>
      <c r="P5" s="27"/>
      <c r="Q5" s="25" t="s">
        <v>15</v>
      </c>
      <c r="R5" s="23">
        <v>313.5</v>
      </c>
    </row>
    <row r="6" spans="2:18" x14ac:dyDescent="0.3">
      <c r="B6" s="25" t="s">
        <v>12</v>
      </c>
      <c r="C6" s="23">
        <v>-1.8252949735449766</v>
      </c>
      <c r="E6" s="25" t="s">
        <v>12</v>
      </c>
      <c r="F6" s="23">
        <v>-2.0461944444444495</v>
      </c>
      <c r="G6" s="27"/>
      <c r="H6" s="25" t="s">
        <v>12</v>
      </c>
      <c r="I6" s="23">
        <v>-2.3940780423280468</v>
      </c>
      <c r="J6" s="27"/>
      <c r="K6" s="25" t="s">
        <v>12</v>
      </c>
      <c r="L6" s="23">
        <v>-2.0237076719576752</v>
      </c>
      <c r="M6" s="27"/>
      <c r="N6" s="25" t="s">
        <v>12</v>
      </c>
      <c r="O6" s="23">
        <v>-1.8200039682539686</v>
      </c>
      <c r="P6" s="27"/>
      <c r="Q6" s="26" t="s">
        <v>12</v>
      </c>
      <c r="R6" s="24">
        <v>-1.0078346560846583</v>
      </c>
    </row>
    <row r="7" spans="2:18" x14ac:dyDescent="0.3">
      <c r="B7" s="25"/>
      <c r="C7" s="23"/>
      <c r="E7" s="25"/>
      <c r="F7" s="23"/>
      <c r="G7" s="27"/>
      <c r="H7" s="25"/>
      <c r="I7" s="23"/>
      <c r="J7" s="27"/>
      <c r="K7" s="25"/>
      <c r="L7" s="23"/>
      <c r="M7" s="27"/>
      <c r="N7" s="25"/>
      <c r="O7" s="23"/>
      <c r="P7" s="27"/>
      <c r="Q7" s="27"/>
      <c r="R7" s="27"/>
    </row>
    <row r="8" spans="2:18" x14ac:dyDescent="0.3">
      <c r="B8" s="25" t="s">
        <v>52</v>
      </c>
      <c r="C8" s="23" t="s">
        <v>59</v>
      </c>
      <c r="E8" s="25" t="s">
        <v>52</v>
      </c>
      <c r="F8" s="28">
        <v>0.45833333333333331</v>
      </c>
      <c r="G8" s="27"/>
      <c r="H8" s="25" t="s">
        <v>52</v>
      </c>
      <c r="I8" s="23" t="s">
        <v>60</v>
      </c>
      <c r="J8" s="27"/>
      <c r="K8" s="25" t="s">
        <v>52</v>
      </c>
      <c r="L8" s="23" t="s">
        <v>55</v>
      </c>
      <c r="M8" s="27"/>
      <c r="N8" s="25" t="s">
        <v>52</v>
      </c>
      <c r="O8" s="23" t="s">
        <v>61</v>
      </c>
      <c r="P8" s="27"/>
      <c r="Q8" s="27"/>
      <c r="R8" s="27"/>
    </row>
    <row r="9" spans="2:18" x14ac:dyDescent="0.3">
      <c r="B9" s="25" t="s">
        <v>14</v>
      </c>
      <c r="C9" s="23">
        <v>181.8</v>
      </c>
      <c r="E9" s="25" t="s">
        <v>14</v>
      </c>
      <c r="F9" s="23">
        <v>184.5</v>
      </c>
      <c r="G9" s="27"/>
      <c r="H9" s="25" t="s">
        <v>14</v>
      </c>
      <c r="I9" s="23">
        <v>179.7</v>
      </c>
      <c r="J9" s="27"/>
      <c r="K9" s="25" t="s">
        <v>14</v>
      </c>
      <c r="L9" s="23">
        <v>176.25</v>
      </c>
      <c r="M9" s="27"/>
      <c r="N9" s="25" t="s">
        <v>14</v>
      </c>
      <c r="O9" s="23">
        <v>174.25</v>
      </c>
      <c r="P9" s="27"/>
      <c r="Q9" s="27"/>
      <c r="R9" s="27"/>
    </row>
    <row r="10" spans="2:18" x14ac:dyDescent="0.3">
      <c r="B10" s="25" t="s">
        <v>15</v>
      </c>
      <c r="C10" s="23">
        <v>310.95</v>
      </c>
      <c r="E10" s="25" t="s">
        <v>15</v>
      </c>
      <c r="F10" s="23">
        <v>314.7</v>
      </c>
      <c r="G10" s="27"/>
      <c r="H10" s="25" t="s">
        <v>15</v>
      </c>
      <c r="I10" s="23">
        <v>309.89999999999998</v>
      </c>
      <c r="J10" s="27"/>
      <c r="K10" s="25" t="s">
        <v>15</v>
      </c>
      <c r="L10" s="23">
        <v>301.2</v>
      </c>
      <c r="M10" s="27"/>
      <c r="N10" s="25" t="s">
        <v>15</v>
      </c>
      <c r="O10" s="23">
        <v>300</v>
      </c>
      <c r="P10" s="27"/>
      <c r="Q10" s="27"/>
      <c r="R10" s="27"/>
    </row>
    <row r="11" spans="2:18" x14ac:dyDescent="0.3">
      <c r="B11" s="25" t="s">
        <v>12</v>
      </c>
      <c r="C11" s="23">
        <v>-2.001220899470908</v>
      </c>
      <c r="E11" s="25" t="s">
        <v>12</v>
      </c>
      <c r="F11" s="23">
        <v>-2.0766177248677251</v>
      </c>
      <c r="G11" s="27"/>
      <c r="H11" s="25" t="s">
        <v>12</v>
      </c>
      <c r="I11" s="23">
        <v>-2.3940780423280468</v>
      </c>
      <c r="J11" s="27"/>
      <c r="K11" s="25" t="s">
        <v>12</v>
      </c>
      <c r="L11" s="23">
        <v>-2.116300264550266</v>
      </c>
      <c r="M11" s="27"/>
      <c r="N11" s="25" t="s">
        <v>12</v>
      </c>
      <c r="O11" s="23">
        <v>-1.8517500000000016</v>
      </c>
      <c r="P11" s="27"/>
      <c r="Q11" s="27"/>
      <c r="R11" s="27"/>
    </row>
    <row r="12" spans="2:18" x14ac:dyDescent="0.3">
      <c r="B12" s="25"/>
      <c r="C12" s="23"/>
      <c r="E12" s="25"/>
      <c r="F12" s="23"/>
      <c r="G12" s="27"/>
      <c r="H12" s="25"/>
      <c r="I12" s="23"/>
      <c r="J12" s="27"/>
      <c r="K12" s="25"/>
      <c r="L12" s="23"/>
      <c r="M12" s="27"/>
      <c r="N12" s="25"/>
      <c r="O12" s="23"/>
      <c r="P12" s="27"/>
      <c r="Q12" s="27"/>
      <c r="R12" s="27"/>
    </row>
    <row r="13" spans="2:18" x14ac:dyDescent="0.3">
      <c r="B13" s="25" t="s">
        <v>52</v>
      </c>
      <c r="C13" s="23" t="s">
        <v>62</v>
      </c>
      <c r="E13" s="25" t="s">
        <v>52</v>
      </c>
      <c r="F13" s="23" t="s">
        <v>63</v>
      </c>
      <c r="G13" s="27"/>
      <c r="H13" s="25" t="s">
        <v>52</v>
      </c>
      <c r="I13" s="23" t="s">
        <v>64</v>
      </c>
      <c r="J13" s="27"/>
      <c r="K13" s="25" t="s">
        <v>52</v>
      </c>
      <c r="L13" s="23" t="s">
        <v>65</v>
      </c>
      <c r="M13" s="27"/>
      <c r="N13" s="25" t="s">
        <v>52</v>
      </c>
      <c r="O13" s="23" t="s">
        <v>66</v>
      </c>
      <c r="P13" s="27"/>
      <c r="Q13" s="27"/>
      <c r="R13" s="27"/>
    </row>
    <row r="14" spans="2:18" x14ac:dyDescent="0.3">
      <c r="B14" s="25" t="s">
        <v>14</v>
      </c>
      <c r="C14" s="23">
        <v>183</v>
      </c>
      <c r="E14" s="25" t="s">
        <v>14</v>
      </c>
      <c r="F14" s="23">
        <v>185.2</v>
      </c>
      <c r="G14" s="27"/>
      <c r="H14" s="25" t="s">
        <v>14</v>
      </c>
      <c r="I14" s="23">
        <v>306</v>
      </c>
      <c r="J14" s="27"/>
      <c r="K14" s="25" t="s">
        <v>14</v>
      </c>
      <c r="L14" s="23">
        <v>175.75</v>
      </c>
      <c r="M14" s="27"/>
      <c r="N14" s="25" t="s">
        <v>14</v>
      </c>
      <c r="O14" s="23">
        <v>172.45</v>
      </c>
      <c r="P14" s="27"/>
      <c r="Q14" s="27"/>
      <c r="R14" s="27"/>
    </row>
    <row r="15" spans="2:18" x14ac:dyDescent="0.3">
      <c r="B15" s="25" t="s">
        <v>15</v>
      </c>
      <c r="C15" s="23">
        <v>313.75</v>
      </c>
      <c r="E15" s="25" t="s">
        <v>15</v>
      </c>
      <c r="F15" s="23">
        <v>316.7</v>
      </c>
      <c r="G15" s="27"/>
      <c r="H15" s="25" t="s">
        <v>15</v>
      </c>
      <c r="I15" s="23">
        <v>181</v>
      </c>
      <c r="J15" s="27"/>
      <c r="K15" s="25" t="s">
        <v>15</v>
      </c>
      <c r="L15" s="23">
        <v>299.64999999999998</v>
      </c>
      <c r="M15" s="27"/>
      <c r="N15" s="25" t="s">
        <v>15</v>
      </c>
      <c r="O15" s="23">
        <v>298.5</v>
      </c>
      <c r="P15" s="27"/>
      <c r="Q15" s="27"/>
      <c r="R15" s="27"/>
    </row>
    <row r="16" spans="2:18" x14ac:dyDescent="0.3">
      <c r="B16" s="25" t="s">
        <v>12</v>
      </c>
      <c r="C16" s="23">
        <v>-1.8848187830687846</v>
      </c>
      <c r="E16" s="25" t="s">
        <v>12</v>
      </c>
      <c r="F16" s="23">
        <v>-1.9602156084656093</v>
      </c>
      <c r="G16" s="27"/>
      <c r="H16" s="26" t="s">
        <v>12</v>
      </c>
      <c r="I16" s="24">
        <v>-2.486670634920638</v>
      </c>
      <c r="J16" s="27"/>
      <c r="K16" s="25" t="s">
        <v>12</v>
      </c>
      <c r="L16" s="23">
        <v>-2.2155066137566153</v>
      </c>
      <c r="M16" s="27"/>
      <c r="N16" s="25" t="s">
        <v>12</v>
      </c>
      <c r="O16" s="23">
        <v>-1.6692103174603197</v>
      </c>
      <c r="P16" s="27"/>
      <c r="Q16" s="27"/>
      <c r="R16" s="27"/>
    </row>
    <row r="17" spans="2:18" x14ac:dyDescent="0.3">
      <c r="B17" s="25"/>
      <c r="C17" s="23"/>
      <c r="E17" s="25"/>
      <c r="F17" s="23"/>
      <c r="G17" s="27"/>
      <c r="H17" s="27"/>
      <c r="I17" s="27"/>
      <c r="J17" s="27"/>
      <c r="K17" s="25"/>
      <c r="L17" s="23"/>
      <c r="M17" s="27"/>
      <c r="N17" s="25"/>
      <c r="O17" s="23"/>
      <c r="P17" s="27"/>
      <c r="Q17" s="27"/>
      <c r="R17" s="27"/>
    </row>
    <row r="18" spans="2:18" x14ac:dyDescent="0.3">
      <c r="B18" s="25" t="s">
        <v>52</v>
      </c>
      <c r="C18" s="23" t="s">
        <v>67</v>
      </c>
      <c r="E18" s="25" t="s">
        <v>52</v>
      </c>
      <c r="F18" s="23" t="s">
        <v>68</v>
      </c>
      <c r="G18" s="27"/>
      <c r="H18" s="27"/>
      <c r="I18" s="27"/>
      <c r="J18" s="27"/>
      <c r="K18" s="25" t="s">
        <v>52</v>
      </c>
      <c r="L18" s="23" t="s">
        <v>69</v>
      </c>
      <c r="M18" s="27"/>
      <c r="N18" s="25" t="s">
        <v>52</v>
      </c>
      <c r="O18" s="23" t="s">
        <v>70</v>
      </c>
      <c r="P18" s="27"/>
      <c r="Q18" s="27"/>
      <c r="R18" s="27"/>
    </row>
    <row r="19" spans="2:18" x14ac:dyDescent="0.3">
      <c r="B19" s="25" t="s">
        <v>14</v>
      </c>
      <c r="C19" s="23">
        <v>184.35</v>
      </c>
      <c r="E19" s="25" t="s">
        <v>14</v>
      </c>
      <c r="F19" s="23">
        <v>185.9</v>
      </c>
      <c r="G19" s="27"/>
      <c r="H19" s="27"/>
      <c r="I19" s="27"/>
      <c r="J19" s="27"/>
      <c r="K19" s="25" t="s">
        <v>14</v>
      </c>
      <c r="L19" s="23">
        <v>175.35</v>
      </c>
      <c r="M19" s="27"/>
      <c r="N19" s="25" t="s">
        <v>14</v>
      </c>
      <c r="O19" s="23">
        <v>180.75</v>
      </c>
      <c r="P19" s="27"/>
      <c r="Q19" s="27"/>
      <c r="R19" s="27"/>
    </row>
    <row r="20" spans="2:18" x14ac:dyDescent="0.3">
      <c r="B20" s="25" t="s">
        <v>15</v>
      </c>
      <c r="C20" s="23">
        <v>315</v>
      </c>
      <c r="E20" s="25" t="s">
        <v>15</v>
      </c>
      <c r="F20" s="23">
        <v>318.39999999999998</v>
      </c>
      <c r="G20" s="27"/>
      <c r="H20" s="27"/>
      <c r="I20" s="27"/>
      <c r="J20" s="27"/>
      <c r="K20" s="25" t="s">
        <v>15</v>
      </c>
      <c r="L20" s="23">
        <v>297.39999999999998</v>
      </c>
      <c r="M20" s="27"/>
      <c r="N20" s="25" t="s">
        <v>15</v>
      </c>
      <c r="O20" s="23">
        <v>312.39999999999998</v>
      </c>
      <c r="P20" s="27"/>
      <c r="Q20" s="27"/>
      <c r="R20" s="27"/>
    </row>
    <row r="21" spans="2:18" x14ac:dyDescent="0.3">
      <c r="B21" s="25" t="s">
        <v>12</v>
      </c>
      <c r="C21" s="23">
        <v>-2.0051891534391508</v>
      </c>
      <c r="E21" s="25" t="s">
        <v>12</v>
      </c>
      <c r="F21" s="23">
        <v>-1.8834960317460345</v>
      </c>
      <c r="G21" s="27"/>
      <c r="H21" s="27"/>
      <c r="I21" s="27"/>
      <c r="J21" s="27"/>
      <c r="K21" s="26" t="s">
        <v>12</v>
      </c>
      <c r="L21" s="24">
        <v>-2.4284695767195803</v>
      </c>
      <c r="M21" s="27"/>
      <c r="N21" s="25" t="s">
        <v>12</v>
      </c>
      <c r="O21" s="23">
        <v>-1.5871997354497371</v>
      </c>
      <c r="P21" s="27"/>
      <c r="Q21" s="27"/>
      <c r="R21" s="27"/>
    </row>
    <row r="22" spans="2:18" x14ac:dyDescent="0.3">
      <c r="B22" s="25"/>
      <c r="C22" s="23"/>
      <c r="E22" s="25"/>
      <c r="F22" s="23"/>
      <c r="G22" s="27"/>
      <c r="H22" s="27"/>
      <c r="I22" s="27"/>
      <c r="J22" s="27"/>
      <c r="K22" s="27"/>
      <c r="L22" s="27"/>
      <c r="M22" s="27"/>
      <c r="N22" s="25"/>
      <c r="O22" s="23"/>
      <c r="P22" s="27"/>
      <c r="Q22" s="27"/>
      <c r="R22" s="27"/>
    </row>
    <row r="23" spans="2:18" x14ac:dyDescent="0.3">
      <c r="B23" s="25" t="s">
        <v>52</v>
      </c>
      <c r="C23" s="23" t="s">
        <v>64</v>
      </c>
      <c r="E23" s="25" t="s">
        <v>52</v>
      </c>
      <c r="F23" s="23" t="s">
        <v>64</v>
      </c>
      <c r="G23" s="27"/>
      <c r="H23" s="27"/>
      <c r="I23" s="27"/>
      <c r="J23" s="27"/>
      <c r="K23" s="27"/>
      <c r="L23" s="27"/>
      <c r="M23" s="27"/>
      <c r="N23" s="25" t="s">
        <v>52</v>
      </c>
      <c r="O23" s="23" t="s">
        <v>69</v>
      </c>
      <c r="P23" s="27"/>
      <c r="Q23" s="27"/>
      <c r="R23" s="27"/>
    </row>
    <row r="24" spans="2:18" x14ac:dyDescent="0.3">
      <c r="B24" s="25" t="s">
        <v>14</v>
      </c>
      <c r="C24" s="23">
        <v>183</v>
      </c>
      <c r="E24" s="25" t="s">
        <v>14</v>
      </c>
      <c r="F24" s="23">
        <v>184.95</v>
      </c>
      <c r="G24" s="27"/>
      <c r="H24" s="27"/>
      <c r="I24" s="27"/>
      <c r="J24" s="27"/>
      <c r="K24" s="27"/>
      <c r="L24" s="27"/>
      <c r="M24" s="27"/>
      <c r="N24" s="25" t="s">
        <v>14</v>
      </c>
      <c r="O24" s="23">
        <v>177.9</v>
      </c>
      <c r="P24" s="27"/>
      <c r="Q24" s="27"/>
      <c r="R24" s="27"/>
    </row>
    <row r="25" spans="2:18" x14ac:dyDescent="0.3">
      <c r="B25" s="25" t="s">
        <v>15</v>
      </c>
      <c r="C25" s="23">
        <v>311.55</v>
      </c>
      <c r="E25" s="25" t="s">
        <v>15</v>
      </c>
      <c r="F25" s="23">
        <v>315.5</v>
      </c>
      <c r="G25" s="27"/>
      <c r="H25" s="27"/>
      <c r="I25" s="27"/>
      <c r="J25" s="27"/>
      <c r="K25" s="27"/>
      <c r="L25" s="27"/>
      <c r="M25" s="27"/>
      <c r="N25" s="25" t="s">
        <v>15</v>
      </c>
      <c r="O25" s="23">
        <v>308.8</v>
      </c>
      <c r="P25" s="27"/>
      <c r="Q25" s="27"/>
      <c r="R25" s="27"/>
    </row>
    <row r="26" spans="2:18" x14ac:dyDescent="0.3">
      <c r="B26" s="26" t="s">
        <v>12</v>
      </c>
      <c r="C26" s="24">
        <v>-2.1758240740740744</v>
      </c>
      <c r="E26" s="26" t="s">
        <v>12</v>
      </c>
      <c r="F26" s="24">
        <v>-2.0660357142857166</v>
      </c>
      <c r="G26" s="27"/>
      <c r="H26" s="27"/>
      <c r="I26" s="27"/>
      <c r="J26" s="27"/>
      <c r="K26" s="27"/>
      <c r="L26" s="27"/>
      <c r="M26" s="27"/>
      <c r="N26" s="26" t="s">
        <v>12</v>
      </c>
      <c r="O26" s="24">
        <v>-1.4602156084656128</v>
      </c>
      <c r="P26" s="27"/>
      <c r="Q26" s="27"/>
      <c r="R26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Logs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2018-05-24T12:22:40Z</dcterms:modified>
</cp:coreProperties>
</file>